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5" yWindow="-105" windowWidth="20730" windowHeight="11760"/>
  </bookViews>
  <sheets>
    <sheet name="整体" sheetId="2" r:id="rId1"/>
    <sheet name="项目" sheetId="1" r:id="rId2"/>
  </sheets>
  <definedNames>
    <definedName name="_xlnm.Print_Area" localSheetId="1">项目!$A$1:$J$34</definedName>
    <definedName name="_xlnm.Print_Area" localSheetId="0">整体!$A$1:$J$31</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8" i="2" l="1"/>
  <c r="O9" i="2"/>
  <c r="L9" i="2"/>
  <c r="K10" i="2"/>
  <c r="K21" i="2"/>
  <c r="B24" i="2"/>
  <c r="H20" i="1"/>
  <c r="H20" i="2"/>
  <c r="N11" i="1" l="1"/>
  <c r="E8" i="2" l="1"/>
  <c r="B24" i="1" l="1"/>
  <c r="G8" i="2" l="1"/>
  <c r="H8" i="2" s="1"/>
</calcChain>
</file>

<file path=xl/sharedStrings.xml><?xml version="1.0" encoding="utf-8"?>
<sst xmlns="http://schemas.openxmlformats.org/spreadsheetml/2006/main" count="193" uniqueCount="157">
  <si>
    <t>项目名称</t>
  </si>
  <si>
    <t>主管部门</t>
  </si>
  <si>
    <t>武汉市江夏区全域旅游发展中心</t>
  </si>
  <si>
    <t>项目实施单位</t>
  </si>
  <si>
    <t>项目类别</t>
  </si>
  <si>
    <t>项目属性</t>
  </si>
  <si>
    <t>项目类型</t>
  </si>
  <si>
    <t>预算执行情况（万元）（20分）</t>
  </si>
  <si>
    <t>年度财政资金总额</t>
  </si>
  <si>
    <t>预算数（A）</t>
  </si>
  <si>
    <t>执行数（B）</t>
  </si>
  <si>
    <t>执行率（B/A）</t>
  </si>
  <si>
    <t>得分</t>
  </si>
  <si>
    <t>一级指标</t>
  </si>
  <si>
    <t>二级指标</t>
  </si>
  <si>
    <t>三级指标</t>
  </si>
  <si>
    <t>年初目标值（A）</t>
  </si>
  <si>
    <t>实际完成值（B）</t>
  </si>
  <si>
    <t>覆盖全区</t>
  </si>
  <si>
    <t>江夏区《文化旅游体育业“十四五”规划》</t>
  </si>
  <si>
    <t>稳步推进</t>
  </si>
  <si>
    <t>总分</t>
  </si>
  <si>
    <t>偏差大或目标未完成原因分析</t>
  </si>
  <si>
    <t>改进措施及结果应用方案</t>
  </si>
  <si>
    <t>备注：</t>
  </si>
  <si>
    <t xml:space="preserve">    1.预算执行情况口径：预算数为调整后财政资金总额（包括上年结余结转），执行数为资金使用单位财政资金实际支出数。</t>
  </si>
  <si>
    <t xml:space="preserve">    2.定量指标完成数汇总原则：绝对值直接累加计算，相对值按照资金额度加权平均计算。定量指标计分原则：正向指标（即目标值为≥X,得分=权重*B/A），反向指标（即目标值为≤X，得分=权重*A/B），得分不得突破权重总额。定量指标先汇总完成数，再计算得分。</t>
  </si>
  <si>
    <t xml:space="preserve">    3.定性指标计分原则：达成预期指标、部分达成预期指标并具有一定效果、未达成预期指标且效果较差三档，分别按照该指标对应分值区间100-80%（含80%）、80-50%（含50%）、50-0%合理确定分值。汇总时，以资金额度为权重，对分值进行加权平均计算。</t>
  </si>
  <si>
    <t xml:space="preserve">    4.基于经济性和必要性等因素考虑，满意度指标暂可不作为必评指标。</t>
  </si>
  <si>
    <t>单位名称</t>
  </si>
  <si>
    <t>部门整体支出总额</t>
  </si>
  <si>
    <t>预算执行情况（万元）（20分）</t>
    <phoneticPr fontId="2" type="noConversion"/>
  </si>
  <si>
    <t>项目支出总额（万元）</t>
    <phoneticPr fontId="2" type="noConversion"/>
  </si>
  <si>
    <t>利用各种形式媒体，提升江夏的知名度和美誉度</t>
    <phoneticPr fontId="2" type="noConversion"/>
  </si>
  <si>
    <t>偏差大或目标未完成原因分析</t>
    <phoneticPr fontId="2" type="noConversion"/>
  </si>
  <si>
    <t>武汉市江夏区全域旅游发展中心</t>
    <phoneticPr fontId="2" type="noConversion"/>
  </si>
  <si>
    <t>改进措施及结果应用方案</t>
    <phoneticPr fontId="2" type="noConversion"/>
  </si>
  <si>
    <t xml:space="preserve">    1.预算执行情况口径：预算数为调整后财政资金总额（包括上年结余结转），执行数为资金使用单位财政资金实际支出数。</t>
    <phoneticPr fontId="2" type="noConversion"/>
  </si>
  <si>
    <t xml:space="preserve">    2.定量指标完成数汇总原则：绝对值直接累加计算，相对值按照资金额度加权平均计算。定量指标计分原则：正向指标（即目标值为≥X,得分=权重*B/A），反向指标（即目标值为≤X，得分=权重*A/B），得分不得突破权重总额。定量指标先汇总完成数，再计算得分。</t>
    <phoneticPr fontId="2" type="noConversion"/>
  </si>
  <si>
    <t xml:space="preserve">    3.定性指标计分原则：达成预期指标、部分达成预期指标并具有一定效果、未达成预期指标且效果较差三档，分别按照该指标对应分值区间100-80%（含80%）、80-50%（含50%）、50-0%合理确定分值。汇总时，以资金额度为权重，对分值进行加权平均计算。</t>
    <phoneticPr fontId="2" type="noConversion"/>
  </si>
  <si>
    <t xml:space="preserve">    4.基于经济性和必要性等因素考虑，满意度指标暂可不作为必评指标。</t>
    <phoneticPr fontId="2" type="noConversion"/>
  </si>
  <si>
    <t>基本支出总额(万元)</t>
    <phoneticPr fontId="2" type="noConversion"/>
  </si>
  <si>
    <t>年度绩效指标（80分）</t>
    <phoneticPr fontId="2" type="noConversion"/>
  </si>
  <si>
    <t>附表：</t>
    <phoneticPr fontId="2" type="noConversion"/>
  </si>
  <si>
    <t xml:space="preserve"> 得分                                     （20分*执行率）</t>
    <phoneticPr fontId="2" type="noConversion"/>
  </si>
  <si>
    <t>附件：</t>
    <phoneticPr fontId="2" type="noConversion"/>
  </si>
  <si>
    <t xml:space="preserve">由于部分业务相关事项未设置绩效目标，本次是根据项目实际补充绩效目标申报表的基础上开展绩效自评工作。
存在的问题和原因如下：
1、预算绩效管理经验不足，部门整体绩效目标设置待完善。年初绩效目标设置与部门各项具体工作职责和工作任务、项目的功能特性相关性不强，难以反映工作任务预期实现程度。
2、预算绩效管理制度不健全，绩效管理工作实施过程中缺乏具体指引。
</t>
    <phoneticPr fontId="2" type="noConversion"/>
  </si>
  <si>
    <t>效果显著</t>
    <phoneticPr fontId="2" type="noConversion"/>
  </si>
  <si>
    <t>年度绩效指标（80分）</t>
    <phoneticPr fontId="2" type="noConversion"/>
  </si>
  <si>
    <t>1、部门预算项目  ☑  2、区直专项   □      3、省对下转移支付项目 □</t>
    <phoneticPr fontId="2" type="noConversion"/>
  </si>
  <si>
    <t xml:space="preserve">1、持续性项目    ☑  2、新增性项目 □ </t>
    <phoneticPr fontId="2" type="noConversion"/>
  </si>
  <si>
    <t>1、常年性项目    ☑  2、延续性项目 □      3、一次性项目 □</t>
    <phoneticPr fontId="2" type="noConversion"/>
  </si>
  <si>
    <t>效果显著</t>
    <phoneticPr fontId="2" type="noConversion"/>
  </si>
  <si>
    <t xml:space="preserve">我中心在以后年度预算编制时，应总结上年预算编制不到位的问题与经验，结合项目实际预算需求，重点关注项目预算编制的合理、合规性，提升预算编制的准确性。
在每年项目预算绩效目标编制前，对相关业务人员采取“理论+实例”的方式进行培训，从当年绩效目标编制的新变化、新要求和新任务等方面，结合实例展示财政预算绩效目标的填列方法以及注意事项，使业务人员掌握绩效目标规范编制的基本方法，提高单位绩效目标编制水平。
</t>
    <phoneticPr fontId="2" type="noConversion"/>
  </si>
  <si>
    <t xml:space="preserve">单位名称：武汉市江夏区全域旅游发展中心                             </t>
    <phoneticPr fontId="2" type="noConversion"/>
  </si>
  <si>
    <t xml:space="preserve">（1）加强预算绩效管理培训，提高绩效目标编制水平
在每年项目预算绩效目标编制前，对相关业务人员采取“理论+实例”的方式进行培训，从当年绩效目标编制的新变化、新要求和新任务等方面，结合实例展示财政预算绩效目标的填列方法以及注意事项，使业务人员掌握绩效目标规范编制的基本方法，提高单位绩效目标编制水平。
（2）健全预算绩效管理制度，为单位绩效工作提供指引
参照财政部、湖北省、武汉市及江夏区有关预算绩效管理办法，结合中心预算绩效管理实际情况，建立涵盖绩效目标、绩效监控、绩效评价、结果应用等方面的预算绩效管理制度，明确预算绩效管理的发展方向、基本目标、工作程序、工作任务和主要内容，实现绩效管理常态化、制度化。
</t>
    <phoneticPr fontId="2" type="noConversion"/>
  </si>
  <si>
    <t>年初公开预算472.22万元</t>
    <phoneticPr fontId="2" type="noConversion"/>
  </si>
  <si>
    <t>指标总金额855.76483万</t>
    <phoneticPr fontId="2" type="noConversion"/>
  </si>
  <si>
    <t>旅游资源信息收集点位</t>
    <phoneticPr fontId="2" type="noConversion"/>
  </si>
  <si>
    <t>“武汉南”系列主题手机视频彩铃年播放次数</t>
    <phoneticPr fontId="2" type="noConversion"/>
  </si>
  <si>
    <t>900万</t>
    <phoneticPr fontId="2" type="noConversion"/>
  </si>
  <si>
    <t>30万</t>
  </si>
  <si>
    <t>5次以上</t>
    <phoneticPr fontId="2" type="noConversion"/>
  </si>
  <si>
    <t>6次</t>
    <phoneticPr fontId="2" type="noConversion"/>
  </si>
  <si>
    <t>新华网、学习强国、微信、抖音等宣传平台开展城市形象宣传网络流量</t>
  </si>
  <si>
    <t>150万以上</t>
    <phoneticPr fontId="2" type="noConversion"/>
  </si>
  <si>
    <t>满意度指标(2分)</t>
  </si>
  <si>
    <t>≥95%</t>
    <phoneticPr fontId="2" type="noConversion"/>
  </si>
  <si>
    <t>协调涉旅企业贷款政策宣讲的银行家数</t>
    <phoneticPr fontId="2" type="noConversion"/>
  </si>
  <si>
    <t>18家</t>
  </si>
  <si>
    <t>18家</t>
    <phoneticPr fontId="2" type="noConversion"/>
  </si>
  <si>
    <t>挖掘打造本土特色文化产品个数</t>
    <phoneticPr fontId="2" type="noConversion"/>
  </si>
  <si>
    <t>30个</t>
  </si>
  <si>
    <t>30个</t>
    <phoneticPr fontId="2" type="noConversion"/>
  </si>
  <si>
    <t>30多个</t>
  </si>
  <si>
    <t>30多个</t>
    <phoneticPr fontId="2" type="noConversion"/>
  </si>
  <si>
    <t>5个</t>
  </si>
  <si>
    <t>5个</t>
    <phoneticPr fontId="2" type="noConversion"/>
  </si>
  <si>
    <t>正式开放“江夏有礼”展厅</t>
    <phoneticPr fontId="2" type="noConversion"/>
  </si>
  <si>
    <t>10家</t>
  </si>
  <si>
    <t>10家</t>
    <phoneticPr fontId="2" type="noConversion"/>
  </si>
  <si>
    <t>8家</t>
  </si>
  <si>
    <t>8家</t>
    <phoneticPr fontId="2" type="noConversion"/>
  </si>
  <si>
    <t>“夏金农”电商平台签约企业数</t>
    <phoneticPr fontId="2" type="noConversion"/>
  </si>
  <si>
    <t>30万余条</t>
    <phoneticPr fontId="2" type="noConversion"/>
  </si>
  <si>
    <t>短信提示服务次数</t>
    <phoneticPr fontId="2" type="noConversion"/>
  </si>
  <si>
    <t>闲置旅游资源调研数</t>
    <phoneticPr fontId="2" type="noConversion"/>
  </si>
  <si>
    <t>20家</t>
    <phoneticPr fontId="2" type="noConversion"/>
  </si>
  <si>
    <t>江夏区《文化旅游体育业“十四五”规划》</t>
    <phoneticPr fontId="2" type="noConversion"/>
  </si>
  <si>
    <t>350个</t>
  </si>
  <si>
    <t>350个</t>
    <phoneticPr fontId="2" type="noConversion"/>
  </si>
  <si>
    <t>400个</t>
  </si>
  <si>
    <t>400个</t>
    <phoneticPr fontId="2" type="noConversion"/>
  </si>
  <si>
    <t>20处</t>
  </si>
  <si>
    <t>20处</t>
    <phoneticPr fontId="2" type="noConversion"/>
  </si>
  <si>
    <t>省政协第598号委员提案回复率满意率</t>
    <phoneticPr fontId="2" type="noConversion"/>
  </si>
  <si>
    <t>省政协第598号委员提案回复率</t>
    <phoneticPr fontId="2" type="noConversion"/>
  </si>
  <si>
    <t>时效指标(5分)</t>
    <phoneticPr fontId="2" type="noConversion"/>
  </si>
  <si>
    <t>数量指标(60分)</t>
    <phoneticPr fontId="2" type="noConversion"/>
  </si>
  <si>
    <t>开展城市形象宣传网络流量</t>
    <phoneticPr fontId="2" type="noConversion"/>
  </si>
  <si>
    <t>闲置旅游资源调研数(6分)</t>
    <phoneticPr fontId="2" type="noConversion"/>
  </si>
  <si>
    <t>旅游资源信息收集点位(6分)</t>
    <phoneticPr fontId="2" type="noConversion"/>
  </si>
  <si>
    <t>策划旅游节庆活动(6分)</t>
    <phoneticPr fontId="2" type="noConversion"/>
  </si>
  <si>
    <t>“武汉南”系列主题手机视频彩铃年播放次数(6分)</t>
    <phoneticPr fontId="2" type="noConversion"/>
  </si>
  <si>
    <t>短信提示服务次数(6分)</t>
    <phoneticPr fontId="2" type="noConversion"/>
  </si>
  <si>
    <t>开展城市形象宣传网络流量(6分)</t>
    <phoneticPr fontId="2" type="noConversion"/>
  </si>
  <si>
    <t>协调涉旅企业贷款政策宣讲的银行家数(6分)</t>
    <phoneticPr fontId="2" type="noConversion"/>
  </si>
  <si>
    <t>挖掘打造本土特色文化产品个数(6分)</t>
    <phoneticPr fontId="2" type="noConversion"/>
  </si>
  <si>
    <t>正式开放“江夏有礼”展厅(6分)</t>
    <phoneticPr fontId="2" type="noConversion"/>
  </si>
  <si>
    <t>“夏金农”电商平台签约企业数(6分)</t>
    <phoneticPr fontId="2" type="noConversion"/>
  </si>
  <si>
    <t>可持续发展影响指标(5分)</t>
    <phoneticPr fontId="2" type="noConversion"/>
  </si>
  <si>
    <t>覆盖全区</t>
    <phoneticPr fontId="2" type="noConversion"/>
  </si>
  <si>
    <t>数量指标(42分)</t>
    <phoneticPr fontId="2" type="noConversion"/>
  </si>
  <si>
    <t>效益指标(26分)</t>
    <phoneticPr fontId="2" type="noConversion"/>
  </si>
  <si>
    <t>产出指标(54分)</t>
    <phoneticPr fontId="2" type="noConversion"/>
  </si>
  <si>
    <t>质量指标(6分)</t>
    <phoneticPr fontId="2" type="noConversion"/>
  </si>
  <si>
    <t>时效指标(6分)</t>
    <phoneticPr fontId="2" type="noConversion"/>
  </si>
  <si>
    <t>社会效益指标(16分)</t>
    <phoneticPr fontId="2" type="noConversion"/>
  </si>
  <si>
    <t>可持续发展影响指标(10分)</t>
    <phoneticPr fontId="2" type="noConversion"/>
  </si>
  <si>
    <t>提升江夏旅游品牌影响力(8分)</t>
    <phoneticPr fontId="2" type="noConversion"/>
  </si>
  <si>
    <t>旅游市场安全生产事故(8分)</t>
    <phoneticPr fontId="2" type="noConversion"/>
  </si>
  <si>
    <t>协调涉旅企业贷款政策宣讲的银行家数(7分)</t>
    <phoneticPr fontId="2" type="noConversion"/>
  </si>
  <si>
    <t>正式开放“江夏有礼”展厅(7分)</t>
    <phoneticPr fontId="2" type="noConversion"/>
  </si>
  <si>
    <t>重点媒体宣传(5分)</t>
    <phoneticPr fontId="2" type="noConversion"/>
  </si>
  <si>
    <t>社会效益指标(10分)</t>
    <phoneticPr fontId="2" type="noConversion"/>
  </si>
  <si>
    <t>产出指标(65分)</t>
    <phoneticPr fontId="2" type="noConversion"/>
  </si>
  <si>
    <t>效益指标(15分)</t>
    <phoneticPr fontId="2" type="noConversion"/>
  </si>
  <si>
    <t>单位名称：武汉市江夏区全域旅游发展中心</t>
    <phoneticPr fontId="2" type="noConversion"/>
  </si>
  <si>
    <t>闲置旅游资源调研数(7分)</t>
    <phoneticPr fontId="2" type="noConversion"/>
  </si>
  <si>
    <t>短信提示服务次数(7分)</t>
    <phoneticPr fontId="2" type="noConversion"/>
  </si>
  <si>
    <t>策划旅游节庆活动(7分)</t>
    <phoneticPr fontId="2" type="noConversion"/>
  </si>
  <si>
    <t>20家</t>
    <phoneticPr fontId="2" type="noConversion"/>
  </si>
  <si>
    <t>20家</t>
    <phoneticPr fontId="2" type="noConversion"/>
  </si>
  <si>
    <t>30万条</t>
    <phoneticPr fontId="2" type="noConversion"/>
  </si>
  <si>
    <t>旅游市场安全生产事故(5分)</t>
    <phoneticPr fontId="2" type="noConversion"/>
  </si>
  <si>
    <t>宣传覆盖范围</t>
    <phoneticPr fontId="2" type="noConversion"/>
  </si>
  <si>
    <t xml:space="preserve">由于部分业务相关事项未设置绩效目标，本次是根据项目实际补充绩效目标申报表的基础上开展绩效自评工作。
本项目年中预算调增200万元，调增比率达181.82%，预算调增幅度较大。
</t>
    <phoneticPr fontId="2" type="noConversion"/>
  </si>
  <si>
    <t>900万</t>
    <phoneticPr fontId="2" type="noConversion"/>
  </si>
  <si>
    <t>150万次</t>
    <phoneticPr fontId="2" type="noConversion"/>
  </si>
  <si>
    <t>150万余次</t>
    <phoneticPr fontId="2" type="noConversion"/>
  </si>
  <si>
    <t>A</t>
    <phoneticPr fontId="2" type="noConversion"/>
  </si>
  <si>
    <t>B</t>
    <phoneticPr fontId="2" type="noConversion"/>
  </si>
  <si>
    <t>C</t>
    <phoneticPr fontId="2" type="noConversion"/>
  </si>
  <si>
    <t>D</t>
    <phoneticPr fontId="2" type="noConversion"/>
  </si>
  <si>
    <t>E</t>
    <phoneticPr fontId="2" type="noConversion"/>
  </si>
  <si>
    <t>F</t>
    <phoneticPr fontId="2" type="noConversion"/>
  </si>
  <si>
    <t>G</t>
    <phoneticPr fontId="2" type="noConversion"/>
  </si>
  <si>
    <t>H</t>
    <phoneticPr fontId="2" type="noConversion"/>
  </si>
  <si>
    <t>I</t>
    <phoneticPr fontId="2" type="noConversion"/>
  </si>
  <si>
    <t>J</t>
    <phoneticPr fontId="2" type="noConversion"/>
  </si>
  <si>
    <t xml:space="preserve">           填报日期：2023.4.10</t>
    <phoneticPr fontId="2" type="noConversion"/>
  </si>
  <si>
    <t xml:space="preserve">       填报日期：2023.4.10</t>
    <phoneticPr fontId="2" type="noConversion"/>
  </si>
  <si>
    <t>2022年全域旅游专项工作经费</t>
    <phoneticPr fontId="2" type="noConversion"/>
  </si>
  <si>
    <t>2022年全域旅游专项工作经费项目支出自评表</t>
    <phoneticPr fontId="2" type="noConversion"/>
  </si>
  <si>
    <t>2022年度武汉市江夏区全域旅游发展中心部门整体绩效自评表</t>
    <phoneticPr fontId="2" type="noConversion"/>
  </si>
  <si>
    <t>900万</t>
    <phoneticPr fontId="2" type="noConversion"/>
  </si>
  <si>
    <t>“夏金农”电商平台签约企业数(7分)</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</si>
</sst>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13">
    <font>
      <sz val="11"/>
      <color theme="1"/>
      <name val="等线"/>
      <family val="2"/>
      <charset val="134"/>
      <scheme val="minor"/>
    </font>
    <font>
      <sz val="10.5"/>
      <color theme="1"/>
      <name val="等线"/>
      <family val="3"/>
      <charset val="134"/>
      <scheme val="minor"/>
    </font>
    <font>
      <sz val="9"/>
      <name val="等线"/>
      <family val="2"/>
      <charset val="134"/>
      <scheme val="minor"/>
    </font>
    <font>
      <sz val="11"/>
      <color theme="1"/>
      <name val="等线"/>
      <family val="2"/>
      <charset val="134"/>
      <scheme val="minor"/>
    </font>
    <font>
      <sz val="9"/>
      <color theme="1"/>
      <name val="宋体"/>
      <family val="3"/>
      <charset val="134"/>
    </font>
    <font>
      <sz val="9"/>
      <color rgb="FF000000"/>
      <name val="宋体"/>
      <family val="3"/>
      <charset val="134"/>
    </font>
    <font>
      <b/>
      <sz val="11"/>
      <color rgb="FF000000"/>
      <name val="宋体"/>
      <family val="3"/>
      <charset val="134"/>
    </font>
    <font>
      <b/>
      <sz val="11"/>
      <color theme="1"/>
      <name val="方正小标宋简体"/>
      <family val="3"/>
      <charset val="134"/>
    </font>
    <font>
      <sz val="11"/>
      <color theme="1"/>
      <name val="宋体"/>
      <family val="3"/>
      <charset val="134"/>
    </font>
    <font>
      <sz val="8"/>
      <color theme="1"/>
      <name val="宋体"/>
      <family val="3"/>
      <charset val="134"/>
    </font>
    <font>
      <sz val="8"/>
      <color rgb="FF000000"/>
      <name val="宋体"/>
      <family val="3"/>
      <charset val="134"/>
    </font>
    <font>
      <sz val="9"/>
      <color theme="1"/>
      <name val="等线"/>
      <family val="2"/>
      <charset val="134"/>
      <scheme val="minor"/>
    </font>
    <font>
      <sz val="8"/>
      <name val="宋体"/>
      <family val="3"/>
      <charset val="134"/>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9" fontId="3" fillId="0" borderId="0" applyFont="0" applyFill="0" applyBorder="0" applyAlignment="0" applyProtection="0">
      <alignment vertical="center"/>
    </xf>
  </cellStyleXfs>
  <cellXfs count="78">
    <xf numFmtId="0" fontId="0" fillId="0" borderId="0" xfId="0">
      <alignment vertical="center"/>
    </xf>
    <xf numFmtId="0" fontId="1" fillId="0" borderId="0" xfId="0" applyFont="1" applyAlignment="1">
      <alignment vertical="center" wrapText="1"/>
    </xf>
    <xf numFmtId="0" fontId="4" fillId="0" borderId="0" xfId="0" applyFont="1">
      <alignment vertical="center"/>
    </xf>
    <xf numFmtId="0" fontId="0" fillId="0" borderId="0" xfId="0" applyBorder="1">
      <alignment vertical="center"/>
    </xf>
    <xf numFmtId="0" fontId="4" fillId="0" borderId="0" xfId="0" applyFont="1" applyBorder="1">
      <alignment vertical="center"/>
    </xf>
    <xf numFmtId="0" fontId="9" fillId="0" borderId="1" xfId="0" applyFont="1" applyBorder="1" applyAlignment="1">
      <alignment horizontal="center" vertical="center" wrapText="1"/>
    </xf>
    <xf numFmtId="10" fontId="9" fillId="0" borderId="1" xfId="1" applyNumberFormat="1" applyFont="1" applyBorder="1" applyAlignment="1">
      <alignment horizontal="center" vertical="center" wrapText="1"/>
    </xf>
    <xf numFmtId="0" fontId="10" fillId="0" borderId="1" xfId="0" applyFont="1" applyBorder="1" applyAlignment="1">
      <alignment horizontal="center" vertical="center" wrapText="1"/>
    </xf>
    <xf numFmtId="0" fontId="9" fillId="0" borderId="0" xfId="0" applyFont="1" applyBorder="1">
      <alignment vertical="center"/>
    </xf>
    <xf numFmtId="0" fontId="9" fillId="0" borderId="0" xfId="0" applyFont="1">
      <alignment vertical="center"/>
    </xf>
    <xf numFmtId="0" fontId="8" fillId="0" borderId="0" xfId="0" applyFont="1" applyBorder="1" applyAlignment="1">
      <alignment vertic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9" fontId="10" fillId="0" borderId="1" xfId="1" applyFont="1" applyBorder="1" applyAlignment="1">
      <alignment horizontal="center" vertical="center" wrapText="1"/>
    </xf>
    <xf numFmtId="0" fontId="9"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1" fillId="0" borderId="0" xfId="0" applyFont="1">
      <alignment vertical="center"/>
    </xf>
    <xf numFmtId="0" fontId="11" fillId="0" borderId="0" xfId="0" applyFont="1" applyAlignment="1">
      <alignment vertical="center" wrapText="1"/>
    </xf>
    <xf numFmtId="0" fontId="9" fillId="0" borderId="1" xfId="0" applyFont="1" applyFill="1" applyBorder="1" applyAlignment="1">
      <alignment horizontal="center" vertical="center" wrapText="1"/>
    </xf>
    <xf numFmtId="9" fontId="11" fillId="0" borderId="0" xfId="0" applyNumberFormat="1" applyFont="1">
      <alignment vertical="center"/>
    </xf>
    <xf numFmtId="0" fontId="11" fillId="3" borderId="0" xfId="0" applyFont="1" applyFill="1" applyAlignment="1">
      <alignment vertical="center" wrapText="1"/>
    </xf>
    <xf numFmtId="0" fontId="11" fillId="3" borderId="0" xfId="0" applyFont="1" applyFill="1">
      <alignment vertical="center"/>
    </xf>
    <xf numFmtId="0" fontId="11" fillId="0" borderId="0" xfId="0" applyFont="1" applyFill="1">
      <alignment vertical="center"/>
    </xf>
    <xf numFmtId="0" fontId="10" fillId="0" borderId="1" xfId="0"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9" fontId="10" fillId="0" borderId="1" xfId="0" applyNumberFormat="1" applyFont="1" applyFill="1" applyBorder="1" applyAlignment="1">
      <alignment horizontal="center" vertical="center" wrapText="1"/>
    </xf>
    <xf numFmtId="0" fontId="0" fillId="0" borderId="0" xfId="0" applyFill="1" applyBorder="1">
      <alignment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0" fillId="0" borderId="1" xfId="0" applyBorder="1" applyAlignment="1">
      <alignment horizontal="center" vertical="center"/>
    </xf>
    <xf numFmtId="0" fontId="9" fillId="0" borderId="1"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4" fillId="0" borderId="9" xfId="0" applyFont="1" applyBorder="1" applyAlignment="1">
      <alignment horizontal="center" vertic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0" xfId="0" applyFont="1" applyBorder="1" applyAlignment="1">
      <alignment horizontal="left" vertical="center" wrapText="1"/>
    </xf>
    <xf numFmtId="0" fontId="9" fillId="0" borderId="0" xfId="0" applyFont="1" applyBorder="1" applyAlignment="1">
      <alignment horizontal="left" vertical="center"/>
    </xf>
    <xf numFmtId="0" fontId="9" fillId="0" borderId="1" xfId="0" applyFont="1" applyBorder="1" applyAlignment="1">
      <alignment vertical="center" wrapText="1"/>
    </xf>
    <xf numFmtId="176" fontId="9" fillId="0" borderId="1" xfId="0" applyNumberFormat="1" applyFont="1" applyBorder="1" applyAlignment="1">
      <alignment horizontal="center" vertical="center" wrapText="1"/>
    </xf>
    <xf numFmtId="0" fontId="9" fillId="0" borderId="14" xfId="0" applyFont="1" applyFill="1" applyBorder="1" applyAlignment="1">
      <alignment horizontal="center" vertical="center" wrapText="1"/>
    </xf>
    <xf numFmtId="0" fontId="7" fillId="0" borderId="0" xfId="0" applyFont="1" applyBorder="1" applyAlignment="1">
      <alignment horizontal="center" vertical="center"/>
    </xf>
    <xf numFmtId="9" fontId="9"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6" fillId="0" borderId="0" xfId="0" applyFont="1" applyAlignment="1">
      <alignment horizontal="center"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10" fillId="0" borderId="14" xfId="0" applyFont="1" applyFill="1" applyBorder="1" applyAlignment="1">
      <alignment horizontal="center" vertical="center" wrapText="1"/>
    </xf>
    <xf numFmtId="9" fontId="10" fillId="0" borderId="1" xfId="0" applyNumberFormat="1" applyFont="1" applyFill="1" applyBorder="1" applyAlignment="1">
      <alignment horizontal="center" vertical="center" wrapText="1"/>
    </xf>
    <xf numFmtId="0" fontId="10" fillId="0" borderId="0" xfId="0" applyFont="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11" xfId="0" applyFont="1" applyBorder="1" applyAlignment="1">
      <alignment horizontal="left" vertical="center" wrapText="1"/>
    </xf>
    <xf numFmtId="0" fontId="12" fillId="0" borderId="0" xfId="0" applyFont="1" applyBorder="1" applyAlignment="1">
      <alignment horizontal="left" vertical="center" wrapText="1"/>
    </xf>
    <xf numFmtId="0" fontId="12" fillId="0" borderId="12"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0" xfId="0" applyFont="1" applyBorder="1" applyAlignment="1">
      <alignment horizontal="left" vertical="center"/>
    </xf>
  </cellXfs>
  <cellStyles count="2">
    <cellStyle name="百分比" xfId="1" builtinId="5"/>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O32"/>
  <sheetViews>
    <sheetView tabSelected="1" view="pageBreakPreview" zoomScale="110" zoomScaleNormal="100" zoomScaleSheetLayoutView="110" workbookViewId="0">
      <pane ySplit="3" topLeftCell="A19" activePane="bottomLeft" state="frozen"/>
      <selection pane="bottomLeft" activeCell="H19" sqref="G19:I19"/>
    </sheetView>
  </sheetViews>
  <sheetFormatPr defaultColWidth="8.875" defaultRowHeight="13.5"/>
  <cols>
    <col min="1" max="1" width="5.5" style="3" customWidth="1"/>
    <col min="2" max="2" width="7.375" style="3" customWidth="1"/>
    <col min="3" max="3" width="8.5" style="3" customWidth="1"/>
    <col min="4" max="4" width="9.75" style="3" customWidth="1"/>
    <col min="5" max="5" width="7.875" style="3" customWidth="1"/>
    <col min="6" max="6" width="5.125" style="3" customWidth="1"/>
    <col min="7" max="7" width="16.5" style="3" customWidth="1"/>
    <col min="8" max="8" width="7.5" style="3" customWidth="1"/>
    <col min="9" max="9" width="3.25" style="3" customWidth="1"/>
    <col min="10" max="10" width="5.75" style="3" customWidth="1"/>
    <col min="11" max="16384" width="8.875" style="3"/>
  </cols>
  <sheetData>
    <row r="1" spans="1:15">
      <c r="A1" s="10" t="s">
        <v>45</v>
      </c>
    </row>
    <row r="2" spans="1:15" ht="22.9" customHeight="1">
      <c r="A2" s="52" t="s">
        <v>154</v>
      </c>
      <c r="B2" s="52"/>
      <c r="C2" s="52"/>
      <c r="D2" s="52"/>
      <c r="E2" s="52"/>
      <c r="F2" s="52"/>
      <c r="G2" s="52"/>
      <c r="H2" s="52"/>
      <c r="I2" s="52"/>
      <c r="J2" s="52"/>
    </row>
    <row r="3" spans="1:15" ht="22.9" customHeight="1">
      <c r="A3" s="4" t="s">
        <v>54</v>
      </c>
      <c r="B3" s="4"/>
      <c r="C3" s="4"/>
      <c r="D3" s="4"/>
      <c r="E3" s="4"/>
      <c r="F3" s="4"/>
      <c r="G3" s="36" t="s">
        <v>150</v>
      </c>
      <c r="H3" s="36"/>
      <c r="I3" s="36"/>
      <c r="J3" s="36"/>
    </row>
    <row r="4" spans="1:15" ht="22.9" customHeight="1">
      <c r="A4" s="46" t="s">
        <v>29</v>
      </c>
      <c r="B4" s="46"/>
      <c r="C4" s="46" t="s">
        <v>35</v>
      </c>
      <c r="D4" s="46"/>
      <c r="E4" s="46"/>
      <c r="F4" s="46"/>
      <c r="G4" s="46"/>
      <c r="H4" s="46"/>
      <c r="I4" s="46"/>
      <c r="J4" s="46"/>
    </row>
    <row r="5" spans="1:15" ht="22.9" customHeight="1">
      <c r="A5" s="46" t="s">
        <v>41</v>
      </c>
      <c r="B5" s="46"/>
      <c r="C5" s="46">
        <v>545.76482999999996</v>
      </c>
      <c r="D5" s="46"/>
      <c r="E5" s="46"/>
      <c r="F5" s="46" t="s">
        <v>32</v>
      </c>
      <c r="G5" s="46"/>
      <c r="H5" s="46"/>
      <c r="I5" s="46">
        <v>310</v>
      </c>
      <c r="J5" s="46"/>
    </row>
    <row r="6" spans="1:15" ht="22.9" customHeight="1">
      <c r="A6" s="46" t="s">
        <v>31</v>
      </c>
      <c r="B6" s="46"/>
      <c r="C6" s="46" t="s">
        <v>30</v>
      </c>
      <c r="D6" s="46" t="s">
        <v>9</v>
      </c>
      <c r="E6" s="46" t="s">
        <v>10</v>
      </c>
      <c r="F6" s="46"/>
      <c r="G6" s="46" t="s">
        <v>11</v>
      </c>
      <c r="H6" s="37" t="s">
        <v>44</v>
      </c>
      <c r="I6" s="38"/>
      <c r="J6" s="39"/>
    </row>
    <row r="7" spans="1:15" ht="22.9" customHeight="1">
      <c r="A7" s="46"/>
      <c r="B7" s="46"/>
      <c r="C7" s="46"/>
      <c r="D7" s="46"/>
      <c r="E7" s="46"/>
      <c r="F7" s="46"/>
      <c r="G7" s="46"/>
      <c r="H7" s="40"/>
      <c r="I7" s="41"/>
      <c r="J7" s="42"/>
      <c r="L7" s="3" t="s">
        <v>56</v>
      </c>
      <c r="O7" s="3">
        <v>472.22</v>
      </c>
    </row>
    <row r="8" spans="1:15" ht="22.9" customHeight="1">
      <c r="A8" s="46"/>
      <c r="B8" s="46"/>
      <c r="C8" s="46"/>
      <c r="D8" s="5">
        <v>855.76482999999996</v>
      </c>
      <c r="E8" s="46">
        <f>C5+I5</f>
        <v>855.76482999999996</v>
      </c>
      <c r="F8" s="46"/>
      <c r="G8" s="6">
        <f>E8/D8</f>
        <v>1</v>
      </c>
      <c r="H8" s="50">
        <f>20*G8</f>
        <v>20</v>
      </c>
      <c r="I8" s="50"/>
      <c r="J8" s="50"/>
      <c r="L8" s="3" t="s">
        <v>57</v>
      </c>
      <c r="O8" s="3">
        <f>D8</f>
        <v>855.76482999999996</v>
      </c>
    </row>
    <row r="9" spans="1:15" ht="24" customHeight="1">
      <c r="A9" s="29" t="s">
        <v>48</v>
      </c>
      <c r="B9" s="5" t="s">
        <v>13</v>
      </c>
      <c r="C9" s="5" t="s">
        <v>14</v>
      </c>
      <c r="D9" s="46" t="s">
        <v>15</v>
      </c>
      <c r="E9" s="46"/>
      <c r="F9" s="46"/>
      <c r="G9" s="5" t="s">
        <v>16</v>
      </c>
      <c r="H9" s="46" t="s">
        <v>17</v>
      </c>
      <c r="I9" s="46"/>
      <c r="J9" s="5" t="s">
        <v>12</v>
      </c>
      <c r="L9" s="3">
        <f>D8/472.22</f>
        <v>1.8122164033713097</v>
      </c>
      <c r="O9" s="3">
        <f>O8-O7</f>
        <v>383.54482999999993</v>
      </c>
    </row>
    <row r="10" spans="1:15" ht="22.9" customHeight="1">
      <c r="A10" s="30"/>
      <c r="B10" s="46" t="s">
        <v>125</v>
      </c>
      <c r="C10" s="29" t="s">
        <v>98</v>
      </c>
      <c r="D10" s="33" t="s">
        <v>100</v>
      </c>
      <c r="E10" s="33"/>
      <c r="F10" s="33"/>
      <c r="G10" s="20" t="s">
        <v>93</v>
      </c>
      <c r="H10" s="33" t="s">
        <v>93</v>
      </c>
      <c r="I10" s="33"/>
      <c r="J10" s="5">
        <v>6</v>
      </c>
      <c r="K10" s="32">
        <f>SUM(J10:J20)</f>
        <v>63</v>
      </c>
      <c r="L10" s="3" t="s">
        <v>140</v>
      </c>
    </row>
    <row r="11" spans="1:15" ht="22.9" customHeight="1">
      <c r="A11" s="30"/>
      <c r="B11" s="46"/>
      <c r="C11" s="30"/>
      <c r="D11" s="33" t="s">
        <v>101</v>
      </c>
      <c r="E11" s="33"/>
      <c r="F11" s="33"/>
      <c r="G11" s="20" t="s">
        <v>89</v>
      </c>
      <c r="H11" s="33" t="s">
        <v>91</v>
      </c>
      <c r="I11" s="33"/>
      <c r="J11" s="5">
        <v>6</v>
      </c>
      <c r="K11" s="32"/>
      <c r="L11" s="28" t="s">
        <v>141</v>
      </c>
    </row>
    <row r="12" spans="1:15" ht="22.9" customHeight="1">
      <c r="A12" s="30"/>
      <c r="B12" s="46"/>
      <c r="C12" s="30"/>
      <c r="D12" s="34" t="s">
        <v>102</v>
      </c>
      <c r="E12" s="51"/>
      <c r="F12" s="35"/>
      <c r="G12" s="20" t="s">
        <v>62</v>
      </c>
      <c r="H12" s="33" t="s">
        <v>63</v>
      </c>
      <c r="I12" s="33"/>
      <c r="J12" s="14">
        <v>6</v>
      </c>
      <c r="K12" s="32"/>
      <c r="L12" s="3" t="s">
        <v>142</v>
      </c>
    </row>
    <row r="13" spans="1:15" ht="22.9" customHeight="1">
      <c r="A13" s="30"/>
      <c r="B13" s="46"/>
      <c r="C13" s="30"/>
      <c r="D13" s="33" t="s">
        <v>103</v>
      </c>
      <c r="E13" s="33"/>
      <c r="F13" s="33"/>
      <c r="G13" s="20" t="s">
        <v>155</v>
      </c>
      <c r="H13" s="33" t="s">
        <v>137</v>
      </c>
      <c r="I13" s="33"/>
      <c r="J13" s="17">
        <v>6</v>
      </c>
      <c r="K13" s="32"/>
      <c r="L13" s="28" t="s">
        <v>143</v>
      </c>
    </row>
    <row r="14" spans="1:15" ht="22.9" customHeight="1">
      <c r="A14" s="30"/>
      <c r="B14" s="46"/>
      <c r="C14" s="30"/>
      <c r="D14" s="33" t="s">
        <v>104</v>
      </c>
      <c r="E14" s="33"/>
      <c r="F14" s="33"/>
      <c r="G14" s="25" t="s">
        <v>133</v>
      </c>
      <c r="H14" s="44" t="s">
        <v>84</v>
      </c>
      <c r="I14" s="45"/>
      <c r="J14" s="11">
        <v>6</v>
      </c>
      <c r="K14" s="32"/>
      <c r="L14" s="3" t="s">
        <v>144</v>
      </c>
    </row>
    <row r="15" spans="1:15" ht="22.9" customHeight="1">
      <c r="A15" s="30"/>
      <c r="B15" s="46"/>
      <c r="C15" s="30"/>
      <c r="D15" s="33" t="s">
        <v>105</v>
      </c>
      <c r="E15" s="33"/>
      <c r="F15" s="33"/>
      <c r="G15" s="20" t="s">
        <v>138</v>
      </c>
      <c r="H15" s="33" t="s">
        <v>139</v>
      </c>
      <c r="I15" s="33"/>
      <c r="J15" s="11">
        <v>6</v>
      </c>
      <c r="K15" s="32"/>
      <c r="L15" s="3" t="s">
        <v>145</v>
      </c>
    </row>
    <row r="16" spans="1:15" ht="24" customHeight="1">
      <c r="A16" s="30"/>
      <c r="B16" s="46"/>
      <c r="C16" s="30"/>
      <c r="D16" s="33" t="s">
        <v>106</v>
      </c>
      <c r="E16" s="33"/>
      <c r="F16" s="33"/>
      <c r="G16" s="20" t="s">
        <v>132</v>
      </c>
      <c r="H16" s="33" t="s">
        <v>69</v>
      </c>
      <c r="I16" s="33"/>
      <c r="J16" s="16">
        <v>5</v>
      </c>
      <c r="K16" s="32"/>
      <c r="L16" s="28" t="s">
        <v>146</v>
      </c>
    </row>
    <row r="17" spans="1:12" ht="24" customHeight="1">
      <c r="A17" s="30"/>
      <c r="B17" s="46"/>
      <c r="C17" s="30"/>
      <c r="D17" s="33" t="s">
        <v>107</v>
      </c>
      <c r="E17" s="33"/>
      <c r="F17" s="33"/>
      <c r="G17" s="20" t="s">
        <v>72</v>
      </c>
      <c r="H17" s="34" t="s">
        <v>74</v>
      </c>
      <c r="I17" s="35"/>
      <c r="J17" s="14">
        <v>6</v>
      </c>
      <c r="K17" s="32"/>
      <c r="L17" s="3" t="s">
        <v>147</v>
      </c>
    </row>
    <row r="18" spans="1:12" ht="24" customHeight="1">
      <c r="A18" s="30"/>
      <c r="B18" s="46"/>
      <c r="C18" s="30"/>
      <c r="D18" s="33" t="s">
        <v>108</v>
      </c>
      <c r="E18" s="33"/>
      <c r="F18" s="33"/>
      <c r="G18" s="20" t="s">
        <v>76</v>
      </c>
      <c r="H18" s="33" t="s">
        <v>76</v>
      </c>
      <c r="I18" s="33"/>
      <c r="J18" s="14">
        <v>6</v>
      </c>
      <c r="K18" s="32"/>
      <c r="L18" s="28" t="s">
        <v>148</v>
      </c>
    </row>
    <row r="19" spans="1:12" ht="24" customHeight="1">
      <c r="A19" s="30"/>
      <c r="B19" s="46"/>
      <c r="C19" s="31"/>
      <c r="D19" s="33" t="s">
        <v>109</v>
      </c>
      <c r="E19" s="33"/>
      <c r="F19" s="33"/>
      <c r="G19" s="20" t="s">
        <v>79</v>
      </c>
      <c r="H19" s="33" t="s">
        <v>81</v>
      </c>
      <c r="I19" s="33"/>
      <c r="J19" s="16">
        <v>5</v>
      </c>
      <c r="K19" s="32"/>
      <c r="L19" s="3" t="s">
        <v>149</v>
      </c>
    </row>
    <row r="20" spans="1:12" ht="22.9" customHeight="1">
      <c r="A20" s="30"/>
      <c r="B20" s="46"/>
      <c r="C20" s="5" t="s">
        <v>97</v>
      </c>
      <c r="D20" s="33" t="s">
        <v>96</v>
      </c>
      <c r="E20" s="33"/>
      <c r="F20" s="33"/>
      <c r="G20" s="26">
        <v>1</v>
      </c>
      <c r="H20" s="53">
        <f>G20</f>
        <v>1</v>
      </c>
      <c r="I20" s="33"/>
      <c r="J20" s="11">
        <v>5</v>
      </c>
      <c r="K20" s="32"/>
    </row>
    <row r="21" spans="1:12" ht="22.9" customHeight="1">
      <c r="A21" s="30"/>
      <c r="B21" s="46" t="s">
        <v>126</v>
      </c>
      <c r="C21" s="29" t="s">
        <v>124</v>
      </c>
      <c r="D21" s="43" t="s">
        <v>134</v>
      </c>
      <c r="E21" s="43"/>
      <c r="F21" s="43"/>
      <c r="G21" s="25">
        <v>0</v>
      </c>
      <c r="H21" s="43">
        <v>0</v>
      </c>
      <c r="I21" s="43"/>
      <c r="J21" s="11">
        <v>5</v>
      </c>
      <c r="K21" s="32">
        <f>SUM(J21:J23)</f>
        <v>14</v>
      </c>
    </row>
    <row r="22" spans="1:12" ht="25.15" customHeight="1">
      <c r="A22" s="30"/>
      <c r="B22" s="46"/>
      <c r="C22" s="31"/>
      <c r="D22" s="43" t="s">
        <v>123</v>
      </c>
      <c r="E22" s="43"/>
      <c r="F22" s="43"/>
      <c r="G22" s="25" t="s">
        <v>33</v>
      </c>
      <c r="H22" s="43" t="s">
        <v>47</v>
      </c>
      <c r="I22" s="43"/>
      <c r="J22" s="11">
        <v>5</v>
      </c>
      <c r="K22" s="32"/>
    </row>
    <row r="23" spans="1:12" ht="29.25" customHeight="1">
      <c r="A23" s="31"/>
      <c r="B23" s="46"/>
      <c r="C23" s="7" t="s">
        <v>110</v>
      </c>
      <c r="D23" s="43" t="s">
        <v>19</v>
      </c>
      <c r="E23" s="43"/>
      <c r="F23" s="43"/>
      <c r="G23" s="25" t="s">
        <v>20</v>
      </c>
      <c r="H23" s="43" t="s">
        <v>20</v>
      </c>
      <c r="I23" s="43"/>
      <c r="J23" s="16">
        <v>4</v>
      </c>
      <c r="K23" s="32"/>
    </row>
    <row r="24" spans="1:12" ht="22.9" customHeight="1">
      <c r="A24" s="5" t="s">
        <v>21</v>
      </c>
      <c r="B24" s="50">
        <f>SUM(J10:J23)+H8</f>
        <v>97</v>
      </c>
      <c r="C24" s="50"/>
      <c r="D24" s="50"/>
      <c r="E24" s="50"/>
      <c r="F24" s="50"/>
      <c r="G24" s="50"/>
      <c r="H24" s="50"/>
      <c r="I24" s="50"/>
      <c r="J24" s="50"/>
    </row>
    <row r="25" spans="1:12" ht="81" customHeight="1">
      <c r="A25" s="46" t="s">
        <v>34</v>
      </c>
      <c r="B25" s="46"/>
      <c r="C25" s="49" t="s">
        <v>46</v>
      </c>
      <c r="D25" s="49"/>
      <c r="E25" s="49"/>
      <c r="F25" s="49"/>
      <c r="G25" s="49"/>
      <c r="H25" s="49"/>
      <c r="I25" s="49"/>
      <c r="J25" s="49"/>
    </row>
    <row r="26" spans="1:12" ht="101.25" customHeight="1">
      <c r="A26" s="46" t="s">
        <v>36</v>
      </c>
      <c r="B26" s="46"/>
      <c r="C26" s="49" t="s">
        <v>55</v>
      </c>
      <c r="D26" s="49"/>
      <c r="E26" s="49"/>
      <c r="F26" s="49"/>
      <c r="G26" s="49"/>
      <c r="H26" s="49"/>
      <c r="I26" s="49"/>
      <c r="J26" s="49"/>
    </row>
    <row r="27" spans="1:12">
      <c r="A27" s="8" t="s">
        <v>24</v>
      </c>
      <c r="B27" s="8"/>
      <c r="C27" s="8"/>
      <c r="D27" s="8"/>
      <c r="E27" s="8"/>
      <c r="F27" s="8"/>
      <c r="G27" s="8"/>
      <c r="H27" s="8"/>
      <c r="I27" s="8"/>
      <c r="J27" s="8"/>
    </row>
    <row r="28" spans="1:12">
      <c r="A28" s="48" t="s">
        <v>37</v>
      </c>
      <c r="B28" s="48"/>
      <c r="C28" s="48"/>
      <c r="D28" s="48"/>
      <c r="E28" s="48"/>
      <c r="F28" s="48"/>
      <c r="G28" s="48"/>
      <c r="H28" s="48"/>
      <c r="I28" s="48"/>
      <c r="J28" s="48"/>
    </row>
    <row r="29" spans="1:12" ht="37.5" customHeight="1">
      <c r="A29" s="47" t="s">
        <v>38</v>
      </c>
      <c r="B29" s="47"/>
      <c r="C29" s="47"/>
      <c r="D29" s="47"/>
      <c r="E29" s="47"/>
      <c r="F29" s="47"/>
      <c r="G29" s="47"/>
      <c r="H29" s="47"/>
      <c r="I29" s="47"/>
      <c r="J29" s="47"/>
    </row>
    <row r="30" spans="1:12" ht="38.25" customHeight="1">
      <c r="A30" s="47" t="s">
        <v>39</v>
      </c>
      <c r="B30" s="47"/>
      <c r="C30" s="47"/>
      <c r="D30" s="47"/>
      <c r="E30" s="47"/>
      <c r="F30" s="47"/>
      <c r="G30" s="47"/>
      <c r="H30" s="47"/>
      <c r="I30" s="47"/>
      <c r="J30" s="47"/>
    </row>
    <row r="31" spans="1:12" ht="17.25" customHeight="1">
      <c r="A31" s="48" t="s">
        <v>40</v>
      </c>
      <c r="B31" s="48"/>
      <c r="C31" s="48"/>
      <c r="D31" s="48"/>
      <c r="E31" s="48"/>
      <c r="F31" s="48"/>
      <c r="G31" s="48"/>
      <c r="H31" s="48"/>
      <c r="I31" s="48"/>
      <c r="J31" s="48"/>
    </row>
    <row r="32" spans="1:12">
      <c r="A32" s="4"/>
      <c r="B32" s="4"/>
      <c r="C32" s="4"/>
      <c r="D32" s="4"/>
      <c r="E32" s="4"/>
      <c r="F32" s="4"/>
      <c r="G32" s="4"/>
      <c r="H32" s="4"/>
      <c r="I32" s="4"/>
      <c r="J32" s="4"/>
    </row>
  </sheetData>
  <mergeCells count="62">
    <mergeCell ref="A2:J2"/>
    <mergeCell ref="A6:B8"/>
    <mergeCell ref="C6:C8"/>
    <mergeCell ref="C25:J25"/>
    <mergeCell ref="H23:I23"/>
    <mergeCell ref="B21:B23"/>
    <mergeCell ref="D21:F21"/>
    <mergeCell ref="D15:F15"/>
    <mergeCell ref="H15:I15"/>
    <mergeCell ref="D20:F20"/>
    <mergeCell ref="H20:I20"/>
    <mergeCell ref="D9:F9"/>
    <mergeCell ref="H9:I9"/>
    <mergeCell ref="B10:B20"/>
    <mergeCell ref="D10:F10"/>
    <mergeCell ref="H10:I10"/>
    <mergeCell ref="I5:J5"/>
    <mergeCell ref="D6:D7"/>
    <mergeCell ref="E6:F7"/>
    <mergeCell ref="G6:G7"/>
    <mergeCell ref="E8:F8"/>
    <mergeCell ref="H8:J8"/>
    <mergeCell ref="A29:J29"/>
    <mergeCell ref="A30:J30"/>
    <mergeCell ref="A31:J31"/>
    <mergeCell ref="A28:J28"/>
    <mergeCell ref="D23:F23"/>
    <mergeCell ref="C26:J26"/>
    <mergeCell ref="B24:J24"/>
    <mergeCell ref="A25:B25"/>
    <mergeCell ref="A26:B26"/>
    <mergeCell ref="G3:J3"/>
    <mergeCell ref="C21:C22"/>
    <mergeCell ref="A9:A23"/>
    <mergeCell ref="H6:J7"/>
    <mergeCell ref="H21:I21"/>
    <mergeCell ref="D22:F22"/>
    <mergeCell ref="H22:I22"/>
    <mergeCell ref="D14:F14"/>
    <mergeCell ref="H14:I14"/>
    <mergeCell ref="D16:F16"/>
    <mergeCell ref="H16:I16"/>
    <mergeCell ref="A4:B4"/>
    <mergeCell ref="C4:J4"/>
    <mergeCell ref="A5:B5"/>
    <mergeCell ref="C5:E5"/>
    <mergeCell ref="F5:H5"/>
    <mergeCell ref="C10:C19"/>
    <mergeCell ref="K21:K23"/>
    <mergeCell ref="K10:K20"/>
    <mergeCell ref="D17:F17"/>
    <mergeCell ref="D18:F18"/>
    <mergeCell ref="D19:F19"/>
    <mergeCell ref="H17:I17"/>
    <mergeCell ref="H18:I18"/>
    <mergeCell ref="H19:I19"/>
    <mergeCell ref="D11:F11"/>
    <mergeCell ref="H11:I11"/>
    <mergeCell ref="D13:F13"/>
    <mergeCell ref="H13:I13"/>
    <mergeCell ref="D12:F12"/>
    <mergeCell ref="H12:I12"/>
  </mergeCells>
  <phoneticPr fontId="2" type="noConversion"/>
  <pageMargins left="0.98425196850393704" right="0.15748031496062992" top="0.9055118110236221"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O34"/>
  <sheetViews>
    <sheetView view="pageBreakPreview" topLeftCell="A16" zoomScale="120" zoomScaleNormal="118" zoomScaleSheetLayoutView="120" workbookViewId="0">
      <selection activeCell="D18" sqref="D18:F18"/>
    </sheetView>
  </sheetViews>
  <sheetFormatPr defaultRowHeight="13.5"/>
  <cols>
    <col min="1" max="1" width="5.125" customWidth="1"/>
    <col min="2" max="2" width="6.75" customWidth="1"/>
    <col min="3" max="3" width="9" customWidth="1"/>
    <col min="4" max="4" width="12.875" customWidth="1"/>
    <col min="5" max="5" width="8.5" customWidth="1"/>
    <col min="6" max="6" width="3.375" customWidth="1"/>
    <col min="7" max="7" width="10.625" customWidth="1"/>
    <col min="8" max="8" width="9.625" customWidth="1"/>
    <col min="9" max="9" width="1.625" customWidth="1"/>
    <col min="10" max="10" width="9.125" customWidth="1"/>
    <col min="12" max="12" width="21.25" customWidth="1"/>
  </cols>
  <sheetData>
    <row r="1" spans="1:14">
      <c r="A1" t="s">
        <v>43</v>
      </c>
    </row>
    <row r="2" spans="1:14" ht="21" customHeight="1">
      <c r="A2" s="56" t="s">
        <v>153</v>
      </c>
      <c r="B2" s="56"/>
      <c r="C2" s="56"/>
      <c r="D2" s="56"/>
      <c r="E2" s="56"/>
      <c r="F2" s="56"/>
      <c r="G2" s="56"/>
      <c r="H2" s="56"/>
      <c r="I2" s="56"/>
      <c r="J2" s="56"/>
      <c r="K2" s="1"/>
    </row>
    <row r="3" spans="1:14" ht="21" customHeight="1">
      <c r="A3" s="57" t="s">
        <v>127</v>
      </c>
      <c r="B3" s="57"/>
      <c r="C3" s="57"/>
      <c r="D3" s="57"/>
      <c r="E3" s="2"/>
      <c r="F3" s="2"/>
      <c r="G3" s="58" t="s">
        <v>151</v>
      </c>
      <c r="H3" s="58"/>
      <c r="I3" s="58"/>
      <c r="J3" s="58"/>
      <c r="K3" s="1"/>
    </row>
    <row r="4" spans="1:14" ht="21" customHeight="1">
      <c r="A4" s="54" t="s">
        <v>0</v>
      </c>
      <c r="B4" s="54"/>
      <c r="C4" s="54" t="s">
        <v>152</v>
      </c>
      <c r="D4" s="54"/>
      <c r="E4" s="54"/>
      <c r="F4" s="54"/>
      <c r="G4" s="54"/>
      <c r="H4" s="54"/>
      <c r="I4" s="54"/>
      <c r="J4" s="54"/>
      <c r="K4" s="1"/>
    </row>
    <row r="5" spans="1:14" ht="24" customHeight="1">
      <c r="A5" s="54" t="s">
        <v>1</v>
      </c>
      <c r="B5" s="54"/>
      <c r="C5" s="55" t="s">
        <v>2</v>
      </c>
      <c r="D5" s="55"/>
      <c r="E5" s="55"/>
      <c r="F5" s="54" t="s">
        <v>3</v>
      </c>
      <c r="G5" s="54"/>
      <c r="H5" s="54" t="s">
        <v>2</v>
      </c>
      <c r="I5" s="54"/>
      <c r="J5" s="54"/>
      <c r="K5" s="1"/>
    </row>
    <row r="6" spans="1:14" ht="21" customHeight="1">
      <c r="A6" s="54" t="s">
        <v>4</v>
      </c>
      <c r="B6" s="54"/>
      <c r="C6" s="55" t="s">
        <v>49</v>
      </c>
      <c r="D6" s="55"/>
      <c r="E6" s="55"/>
      <c r="F6" s="55"/>
      <c r="G6" s="55"/>
      <c r="H6" s="55"/>
      <c r="I6" s="55"/>
      <c r="J6" s="55"/>
      <c r="K6" s="1"/>
    </row>
    <row r="7" spans="1:14" ht="21" customHeight="1">
      <c r="A7" s="54" t="s">
        <v>5</v>
      </c>
      <c r="B7" s="54"/>
      <c r="C7" s="55" t="s">
        <v>50</v>
      </c>
      <c r="D7" s="55"/>
      <c r="E7" s="55"/>
      <c r="F7" s="55"/>
      <c r="G7" s="55"/>
      <c r="H7" s="55"/>
      <c r="I7" s="55"/>
      <c r="J7" s="55"/>
      <c r="K7" s="1"/>
    </row>
    <row r="8" spans="1:14" ht="21" customHeight="1">
      <c r="A8" s="54" t="s">
        <v>6</v>
      </c>
      <c r="B8" s="54"/>
      <c r="C8" s="55" t="s">
        <v>51</v>
      </c>
      <c r="D8" s="55"/>
      <c r="E8" s="55"/>
      <c r="F8" s="55"/>
      <c r="G8" s="55"/>
      <c r="H8" s="55"/>
      <c r="I8" s="55"/>
      <c r="J8" s="55"/>
      <c r="K8" s="1"/>
    </row>
    <row r="9" spans="1:14" ht="21" customHeight="1">
      <c r="A9" s="54" t="s">
        <v>7</v>
      </c>
      <c r="B9" s="54"/>
      <c r="C9" s="54" t="s">
        <v>8</v>
      </c>
      <c r="D9" s="54" t="s">
        <v>9</v>
      </c>
      <c r="E9" s="54" t="s">
        <v>10</v>
      </c>
      <c r="F9" s="54"/>
      <c r="G9" s="54" t="s">
        <v>11</v>
      </c>
      <c r="H9" s="54" t="s">
        <v>44</v>
      </c>
      <c r="I9" s="54"/>
      <c r="J9" s="54"/>
      <c r="K9" s="1"/>
    </row>
    <row r="10" spans="1:14" ht="21" customHeight="1">
      <c r="A10" s="54"/>
      <c r="B10" s="54"/>
      <c r="C10" s="54"/>
      <c r="D10" s="54"/>
      <c r="E10" s="54"/>
      <c r="F10" s="54"/>
      <c r="G10" s="54"/>
      <c r="H10" s="54"/>
      <c r="I10" s="54"/>
      <c r="J10" s="54"/>
      <c r="K10" s="1"/>
    </row>
    <row r="11" spans="1:14" ht="21" customHeight="1">
      <c r="A11" s="54"/>
      <c r="B11" s="54"/>
      <c r="C11" s="54"/>
      <c r="D11" s="12">
        <v>310</v>
      </c>
      <c r="E11" s="54">
        <v>310</v>
      </c>
      <c r="F11" s="54"/>
      <c r="G11" s="13">
        <v>1</v>
      </c>
      <c r="H11" s="54">
        <v>20</v>
      </c>
      <c r="I11" s="54"/>
      <c r="J11" s="54"/>
      <c r="K11" s="1"/>
      <c r="L11">
        <v>110</v>
      </c>
      <c r="M11">
        <v>310</v>
      </c>
      <c r="N11">
        <f>M11/L11-1</f>
        <v>1.8181818181818183</v>
      </c>
    </row>
    <row r="12" spans="1:14" ht="25.15" customHeight="1">
      <c r="A12" s="54" t="s">
        <v>42</v>
      </c>
      <c r="B12" s="12" t="s">
        <v>13</v>
      </c>
      <c r="C12" s="12" t="s">
        <v>14</v>
      </c>
      <c r="D12" s="54" t="s">
        <v>15</v>
      </c>
      <c r="E12" s="54"/>
      <c r="F12" s="54"/>
      <c r="G12" s="12" t="s">
        <v>16</v>
      </c>
      <c r="H12" s="54" t="s">
        <v>17</v>
      </c>
      <c r="I12" s="54"/>
      <c r="J12" s="12" t="s">
        <v>12</v>
      </c>
      <c r="K12" s="1"/>
      <c r="L12" s="23" t="s">
        <v>86</v>
      </c>
      <c r="M12" s="23" t="s">
        <v>94</v>
      </c>
      <c r="N12" s="23" t="s">
        <v>94</v>
      </c>
    </row>
    <row r="13" spans="1:14" ht="21" customHeight="1">
      <c r="A13" s="54"/>
      <c r="B13" s="54" t="s">
        <v>114</v>
      </c>
      <c r="C13" s="54" t="s">
        <v>112</v>
      </c>
      <c r="D13" s="44" t="s">
        <v>128</v>
      </c>
      <c r="E13" s="59"/>
      <c r="F13" s="45"/>
      <c r="G13" s="25" t="s">
        <v>93</v>
      </c>
      <c r="H13" s="44" t="s">
        <v>93</v>
      </c>
      <c r="I13" s="45"/>
      <c r="J13" s="25">
        <v>7</v>
      </c>
      <c r="K13" s="1"/>
      <c r="L13" s="24" t="s">
        <v>58</v>
      </c>
      <c r="M13" s="24" t="s">
        <v>90</v>
      </c>
      <c r="N13" s="24" t="s">
        <v>92</v>
      </c>
    </row>
    <row r="14" spans="1:14" ht="21" customHeight="1">
      <c r="A14" s="54"/>
      <c r="B14" s="54"/>
      <c r="C14" s="54"/>
      <c r="D14" s="44" t="s">
        <v>129</v>
      </c>
      <c r="E14" s="59"/>
      <c r="F14" s="45"/>
      <c r="G14" s="25" t="s">
        <v>133</v>
      </c>
      <c r="H14" s="44" t="s">
        <v>84</v>
      </c>
      <c r="I14" s="45"/>
      <c r="J14" s="25">
        <v>7</v>
      </c>
      <c r="K14" s="1"/>
      <c r="L14" s="19" t="s">
        <v>59</v>
      </c>
      <c r="M14" s="18" t="s">
        <v>60</v>
      </c>
      <c r="N14" s="18" t="s">
        <v>60</v>
      </c>
    </row>
    <row r="15" spans="1:14" ht="21" customHeight="1">
      <c r="A15" s="54"/>
      <c r="B15" s="54"/>
      <c r="C15" s="54"/>
      <c r="D15" s="34" t="s">
        <v>130</v>
      </c>
      <c r="E15" s="51"/>
      <c r="F15" s="35"/>
      <c r="G15" s="20" t="s">
        <v>62</v>
      </c>
      <c r="H15" s="34" t="s">
        <v>63</v>
      </c>
      <c r="I15" s="35"/>
      <c r="J15" s="25">
        <v>7</v>
      </c>
      <c r="K15" s="1"/>
      <c r="L15" s="22" t="s">
        <v>85</v>
      </c>
      <c r="M15" s="23" t="s">
        <v>61</v>
      </c>
      <c r="N15" s="23" t="s">
        <v>61</v>
      </c>
    </row>
    <row r="16" spans="1:14" ht="21" customHeight="1">
      <c r="A16" s="54"/>
      <c r="B16" s="54"/>
      <c r="C16" s="54"/>
      <c r="D16" s="34" t="s">
        <v>121</v>
      </c>
      <c r="E16" s="51"/>
      <c r="F16" s="35"/>
      <c r="G16" s="20" t="s">
        <v>131</v>
      </c>
      <c r="H16" s="34" t="s">
        <v>69</v>
      </c>
      <c r="I16" s="35"/>
      <c r="J16" s="15">
        <v>6</v>
      </c>
      <c r="K16" s="1">
        <v>1</v>
      </c>
      <c r="L16" s="22"/>
      <c r="M16" s="23"/>
      <c r="N16" s="23"/>
    </row>
    <row r="17" spans="1:15" ht="21" customHeight="1">
      <c r="A17" s="54"/>
      <c r="B17" s="54"/>
      <c r="C17" s="54"/>
      <c r="D17" s="34" t="s">
        <v>122</v>
      </c>
      <c r="E17" s="51"/>
      <c r="F17" s="35"/>
      <c r="G17" s="20" t="s">
        <v>76</v>
      </c>
      <c r="H17" s="34" t="s">
        <v>76</v>
      </c>
      <c r="I17" s="35"/>
      <c r="J17" s="25">
        <v>7</v>
      </c>
      <c r="K17" s="1"/>
      <c r="L17" s="22"/>
      <c r="M17" s="23"/>
      <c r="N17" s="23"/>
    </row>
    <row r="18" spans="1:15" ht="25.15" customHeight="1">
      <c r="A18" s="54"/>
      <c r="B18" s="54"/>
      <c r="C18" s="54"/>
      <c r="D18" s="34" t="s">
        <v>156</v>
      </c>
      <c r="E18" s="51"/>
      <c r="F18" s="35"/>
      <c r="G18" s="20" t="s">
        <v>79</v>
      </c>
      <c r="H18" s="33" t="s">
        <v>81</v>
      </c>
      <c r="I18" s="33"/>
      <c r="J18" s="16">
        <v>6</v>
      </c>
      <c r="K18" s="1">
        <v>1</v>
      </c>
      <c r="L18" s="19" t="s">
        <v>99</v>
      </c>
      <c r="M18" s="18" t="s">
        <v>65</v>
      </c>
      <c r="N18" s="18" t="s">
        <v>65</v>
      </c>
      <c r="O18" t="s">
        <v>64</v>
      </c>
    </row>
    <row r="19" spans="1:15" ht="21" customHeight="1">
      <c r="A19" s="54"/>
      <c r="B19" s="54"/>
      <c r="C19" s="12" t="s">
        <v>115</v>
      </c>
      <c r="D19" s="43" t="s">
        <v>135</v>
      </c>
      <c r="E19" s="43"/>
      <c r="F19" s="43"/>
      <c r="G19" s="25" t="s">
        <v>18</v>
      </c>
      <c r="H19" s="43" t="s">
        <v>111</v>
      </c>
      <c r="I19" s="43"/>
      <c r="J19" s="25">
        <v>6</v>
      </c>
      <c r="K19" s="1"/>
      <c r="L19" s="19" t="s">
        <v>68</v>
      </c>
      <c r="M19" s="18" t="s">
        <v>87</v>
      </c>
      <c r="N19" s="18" t="s">
        <v>70</v>
      </c>
    </row>
    <row r="20" spans="1:15" ht="21" customHeight="1">
      <c r="A20" s="54"/>
      <c r="B20" s="54"/>
      <c r="C20" s="14" t="s">
        <v>116</v>
      </c>
      <c r="D20" s="33" t="s">
        <v>96</v>
      </c>
      <c r="E20" s="33"/>
      <c r="F20" s="33"/>
      <c r="G20" s="26">
        <v>1</v>
      </c>
      <c r="H20" s="53">
        <f>G20</f>
        <v>1</v>
      </c>
      <c r="I20" s="33"/>
      <c r="J20" s="20">
        <v>6</v>
      </c>
      <c r="K20" s="1"/>
      <c r="L20" s="22" t="s">
        <v>71</v>
      </c>
      <c r="M20" s="23" t="s">
        <v>73</v>
      </c>
      <c r="N20" s="23" t="s">
        <v>75</v>
      </c>
    </row>
    <row r="21" spans="1:15" ht="21" customHeight="1">
      <c r="A21" s="54"/>
      <c r="B21" s="54" t="s">
        <v>113</v>
      </c>
      <c r="C21" s="54" t="s">
        <v>117</v>
      </c>
      <c r="D21" s="43" t="s">
        <v>119</v>
      </c>
      <c r="E21" s="43"/>
      <c r="F21" s="43"/>
      <c r="G21" s="27" t="s">
        <v>52</v>
      </c>
      <c r="H21" s="60" t="s">
        <v>52</v>
      </c>
      <c r="I21" s="60"/>
      <c r="J21" s="25">
        <v>8</v>
      </c>
      <c r="K21" s="1"/>
      <c r="L21" s="19" t="s">
        <v>78</v>
      </c>
      <c r="M21" s="18" t="s">
        <v>77</v>
      </c>
      <c r="N21" s="18" t="s">
        <v>77</v>
      </c>
    </row>
    <row r="22" spans="1:15" ht="21" customHeight="1">
      <c r="A22" s="54"/>
      <c r="B22" s="54"/>
      <c r="C22" s="54"/>
      <c r="D22" s="43" t="s">
        <v>120</v>
      </c>
      <c r="E22" s="43"/>
      <c r="F22" s="43"/>
      <c r="G22" s="25">
        <v>0</v>
      </c>
      <c r="H22" s="43">
        <v>0</v>
      </c>
      <c r="I22" s="43"/>
      <c r="J22" s="25">
        <v>8</v>
      </c>
      <c r="K22" s="1"/>
      <c r="L22" s="19" t="s">
        <v>83</v>
      </c>
      <c r="M22" s="18" t="s">
        <v>80</v>
      </c>
      <c r="N22" s="18" t="s">
        <v>82</v>
      </c>
    </row>
    <row r="23" spans="1:15" ht="27.6" customHeight="1">
      <c r="A23" s="54"/>
      <c r="B23" s="54"/>
      <c r="C23" s="12" t="s">
        <v>118</v>
      </c>
      <c r="D23" s="43" t="s">
        <v>88</v>
      </c>
      <c r="E23" s="43"/>
      <c r="F23" s="43"/>
      <c r="G23" s="25" t="s">
        <v>20</v>
      </c>
      <c r="H23" s="43" t="s">
        <v>20</v>
      </c>
      <c r="I23" s="43"/>
      <c r="J23" s="15">
        <v>9</v>
      </c>
      <c r="K23" s="1">
        <v>1</v>
      </c>
      <c r="L23" s="19"/>
      <c r="M23" s="18"/>
      <c r="N23" s="18"/>
    </row>
    <row r="24" spans="1:15" ht="21" customHeight="1">
      <c r="A24" s="12" t="s">
        <v>21</v>
      </c>
      <c r="B24" s="54">
        <f>SUM(J13:J23)+H11</f>
        <v>97</v>
      </c>
      <c r="C24" s="54"/>
      <c r="D24" s="54"/>
      <c r="E24" s="54"/>
      <c r="F24" s="54"/>
      <c r="G24" s="54"/>
      <c r="H24" s="54"/>
      <c r="I24" s="54"/>
      <c r="J24" s="54"/>
      <c r="K24" s="1" t="s">
        <v>66</v>
      </c>
      <c r="L24" s="19" t="s">
        <v>95</v>
      </c>
      <c r="M24" s="18" t="s">
        <v>67</v>
      </c>
      <c r="N24" s="21">
        <v>1</v>
      </c>
    </row>
    <row r="25" spans="1:15" ht="16.5" customHeight="1">
      <c r="A25" s="54" t="s">
        <v>22</v>
      </c>
      <c r="B25" s="54"/>
      <c r="C25" s="62" t="s">
        <v>136</v>
      </c>
      <c r="D25" s="63"/>
      <c r="E25" s="63"/>
      <c r="F25" s="63"/>
      <c r="G25" s="63"/>
      <c r="H25" s="63"/>
      <c r="I25" s="63"/>
      <c r="J25" s="64"/>
      <c r="K25" s="1"/>
    </row>
    <row r="26" spans="1:15" ht="16.5" customHeight="1">
      <c r="A26" s="54"/>
      <c r="B26" s="54"/>
      <c r="C26" s="65"/>
      <c r="D26" s="66"/>
      <c r="E26" s="66"/>
      <c r="F26" s="66"/>
      <c r="G26" s="66"/>
      <c r="H26" s="66"/>
      <c r="I26" s="66"/>
      <c r="J26" s="67"/>
      <c r="K26" s="1"/>
    </row>
    <row r="27" spans="1:15" ht="16.5" customHeight="1">
      <c r="A27" s="54"/>
      <c r="B27" s="54"/>
      <c r="C27" s="68"/>
      <c r="D27" s="69"/>
      <c r="E27" s="69"/>
      <c r="F27" s="69"/>
      <c r="G27" s="69"/>
      <c r="H27" s="69"/>
      <c r="I27" s="69"/>
      <c r="J27" s="70"/>
      <c r="K27" s="1"/>
    </row>
    <row r="28" spans="1:15" ht="30.75" customHeight="1">
      <c r="A28" s="54" t="s">
        <v>23</v>
      </c>
      <c r="B28" s="54"/>
      <c r="C28" s="71" t="s">
        <v>53</v>
      </c>
      <c r="D28" s="72"/>
      <c r="E28" s="72"/>
      <c r="F28" s="72"/>
      <c r="G28" s="72"/>
      <c r="H28" s="72"/>
      <c r="I28" s="72"/>
      <c r="J28" s="73"/>
      <c r="K28" s="1"/>
    </row>
    <row r="29" spans="1:15" ht="30.75" customHeight="1">
      <c r="A29" s="54"/>
      <c r="B29" s="54"/>
      <c r="C29" s="74"/>
      <c r="D29" s="75"/>
      <c r="E29" s="75"/>
      <c r="F29" s="75"/>
      <c r="G29" s="75"/>
      <c r="H29" s="75"/>
      <c r="I29" s="75"/>
      <c r="J29" s="76"/>
      <c r="K29" s="1"/>
    </row>
    <row r="30" spans="1:15">
      <c r="A30" s="77" t="s">
        <v>24</v>
      </c>
      <c r="B30" s="77"/>
      <c r="C30" s="9"/>
      <c r="D30" s="9"/>
      <c r="E30" s="9"/>
      <c r="F30" s="9"/>
      <c r="G30" s="9"/>
      <c r="H30" s="9"/>
      <c r="I30" s="9"/>
      <c r="J30" s="9"/>
      <c r="K30" s="1"/>
    </row>
    <row r="31" spans="1:15" ht="21.6" customHeight="1">
      <c r="A31" s="61" t="s">
        <v>25</v>
      </c>
      <c r="B31" s="61"/>
      <c r="C31" s="61"/>
      <c r="D31" s="61"/>
      <c r="E31" s="61"/>
      <c r="F31" s="61"/>
      <c r="G31" s="61"/>
      <c r="H31" s="61"/>
      <c r="I31" s="61"/>
      <c r="J31" s="61"/>
      <c r="K31" s="1"/>
    </row>
    <row r="32" spans="1:15" ht="32.450000000000003" customHeight="1">
      <c r="A32" s="61" t="s">
        <v>26</v>
      </c>
      <c r="B32" s="61"/>
      <c r="C32" s="61"/>
      <c r="D32" s="61"/>
      <c r="E32" s="61"/>
      <c r="F32" s="61"/>
      <c r="G32" s="61"/>
      <c r="H32" s="61"/>
      <c r="I32" s="61"/>
      <c r="J32" s="61"/>
      <c r="K32" s="1"/>
    </row>
    <row r="33" spans="1:11" ht="32.450000000000003" customHeight="1">
      <c r="A33" s="61" t="s">
        <v>27</v>
      </c>
      <c r="B33" s="61"/>
      <c r="C33" s="61"/>
      <c r="D33" s="61"/>
      <c r="E33" s="61"/>
      <c r="F33" s="61"/>
      <c r="G33" s="61"/>
      <c r="H33" s="61"/>
      <c r="I33" s="61"/>
      <c r="J33" s="61"/>
      <c r="K33" s="1"/>
    </row>
    <row r="34" spans="1:11" ht="13.9" customHeight="1">
      <c r="A34" s="61" t="s">
        <v>28</v>
      </c>
      <c r="B34" s="61"/>
      <c r="C34" s="61"/>
      <c r="D34" s="61"/>
      <c r="E34" s="61"/>
      <c r="F34" s="61"/>
      <c r="G34" s="61"/>
      <c r="H34" s="61"/>
      <c r="I34" s="61"/>
      <c r="J34" s="61"/>
      <c r="K34" s="1"/>
    </row>
  </sheetData>
  <mergeCells count="62">
    <mergeCell ref="A33:J33"/>
    <mergeCell ref="A34:J34"/>
    <mergeCell ref="B24:J24"/>
    <mergeCell ref="A25:B27"/>
    <mergeCell ref="C25:J27"/>
    <mergeCell ref="A28:B29"/>
    <mergeCell ref="C28:J29"/>
    <mergeCell ref="A30:B30"/>
    <mergeCell ref="A31:J31"/>
    <mergeCell ref="A32:J32"/>
    <mergeCell ref="D15:F15"/>
    <mergeCell ref="H15:I15"/>
    <mergeCell ref="D16:F16"/>
    <mergeCell ref="B21:B23"/>
    <mergeCell ref="D21:F21"/>
    <mergeCell ref="H21:I21"/>
    <mergeCell ref="D22:F22"/>
    <mergeCell ref="H22:I22"/>
    <mergeCell ref="D23:F23"/>
    <mergeCell ref="H23:I23"/>
    <mergeCell ref="D9:D10"/>
    <mergeCell ref="E9:F10"/>
    <mergeCell ref="G9:G10"/>
    <mergeCell ref="D12:F12"/>
    <mergeCell ref="H12:I12"/>
    <mergeCell ref="A2:J2"/>
    <mergeCell ref="A3:D3"/>
    <mergeCell ref="G3:J3"/>
    <mergeCell ref="A4:B4"/>
    <mergeCell ref="C4:J4"/>
    <mergeCell ref="H9:J10"/>
    <mergeCell ref="C13:C18"/>
    <mergeCell ref="A5:B5"/>
    <mergeCell ref="C5:E5"/>
    <mergeCell ref="F5:G5"/>
    <mergeCell ref="H5:J5"/>
    <mergeCell ref="E11:F11"/>
    <mergeCell ref="H11:J11"/>
    <mergeCell ref="A6:B6"/>
    <mergeCell ref="C6:J6"/>
    <mergeCell ref="A7:B7"/>
    <mergeCell ref="C7:J7"/>
    <mergeCell ref="A8:B8"/>
    <mergeCell ref="C8:J8"/>
    <mergeCell ref="A9:B11"/>
    <mergeCell ref="C9:C11"/>
    <mergeCell ref="H16:I16"/>
    <mergeCell ref="D17:F17"/>
    <mergeCell ref="H17:I17"/>
    <mergeCell ref="A12:A23"/>
    <mergeCell ref="C21:C22"/>
    <mergeCell ref="D18:F18"/>
    <mergeCell ref="H18:I18"/>
    <mergeCell ref="B13:B20"/>
    <mergeCell ref="D13:F13"/>
    <mergeCell ref="H13:I13"/>
    <mergeCell ref="D14:F14"/>
    <mergeCell ref="H14:I14"/>
    <mergeCell ref="D19:F19"/>
    <mergeCell ref="H19:I19"/>
    <mergeCell ref="D20:F20"/>
    <mergeCell ref="H20:I20"/>
  </mergeCells>
  <phoneticPr fontId="2" type="noConversion"/>
  <pageMargins left="1.2598425196850394" right="0.15748031496062992" top="0.98425196850393704" bottom="0.3937007874015748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整体</vt:lpstr>
      <vt:lpstr>项目</vt:lpstr>
      <vt:lpstr>项目!Print_Area</vt:lpstr>
      <vt:lpstr>整体!Print_Area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ZYH</dc:creator>
  <cp:lastModifiedBy>user</cp:lastModifiedBy>
  <cp:lastPrinted>2022-05-03T14:26:05Z</cp:lastPrinted>
  <dcterms:created xsi:type="dcterms:W3CDTF">2022-04-06T12:59:40Z</dcterms:created>
  <dcterms:modified xsi:type="dcterms:W3CDTF">2023-04-13T03:15:27Z</dcterms:modified>
</cp:coreProperties>
</file>